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Affordable Housing\02_Housing Resolution Obligations\Templates\"/>
    </mc:Choice>
  </mc:AlternateContent>
  <xr:revisionPtr revIDLastSave="0" documentId="13_ncr:1_{10F823B5-D28B-40E7-8AF5-A805792F4177}" xr6:coauthVersionLast="47" xr6:coauthVersionMax="47" xr10:uidLastSave="{00000000-0000-0000-0000-000000000000}"/>
  <bookViews>
    <workbookView xWindow="-110" yWindow="-110" windowWidth="19420" windowHeight="11500" xr2:uid="{042F3397-4B4E-41DC-B936-68B249724852}"/>
  </bookViews>
  <sheets>
    <sheet name="Intro" sheetId="2" r:id="rId1"/>
    <sheet name="Residential Calcuation" sheetId="1" r:id="rId2"/>
    <sheet name="Commercial Calcul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D7" i="4"/>
  <c r="D8" i="4"/>
  <c r="D9" i="4"/>
  <c r="D10" i="4"/>
  <c r="D11" i="4"/>
  <c r="D12" i="4"/>
  <c r="D13" i="4"/>
  <c r="D15" i="4"/>
  <c r="D6" i="4"/>
  <c r="B7" i="1"/>
  <c r="B8" i="1" s="1"/>
  <c r="B9" i="1" s="1"/>
  <c r="D16" i="4"/>
  <c r="D18" i="4"/>
  <c r="D19" i="4" l="1"/>
  <c r="D20" i="4" s="1"/>
  <c r="D21" i="4" s="1"/>
  <c r="D22" i="4" s="1"/>
  <c r="D26" i="4" s="1"/>
  <c r="D14" i="2" s="1"/>
  <c r="C12" i="1"/>
  <c r="D13" i="2" s="1"/>
  <c r="A12" i="1"/>
  <c r="B13" i="2" s="1"/>
  <c r="D15" i="2" l="1"/>
  <c r="B26" i="4"/>
  <c r="B14" i="2" s="1"/>
  <c r="B15" i="2" s="1"/>
</calcChain>
</file>

<file path=xl/sharedStrings.xml><?xml version="1.0" encoding="utf-8"?>
<sst xmlns="http://schemas.openxmlformats.org/spreadsheetml/2006/main" count="55" uniqueCount="47">
  <si>
    <t>LINK:</t>
  </si>
  <si>
    <t>https://s3-us-west-2.amazonaws.com/municipalcodeonline.com-new/parkcity/resolutions/documents/1750880306_12-2025_Affordable_Housing_Guidelines.pdf</t>
  </si>
  <si>
    <t>PLEASE REFER TO RESOLUTION 12-2025 AFFORDABLE HOUSING GUIDELINES, SECTION 8 FOR CALCULATION OF MINIMUM AFFORDABLE HOUSING REQUIREMENTS</t>
  </si>
  <si>
    <t>RESIDENTIAL CALCULATION</t>
  </si>
  <si>
    <t>Residential Development. For projects where dwelling units are offered for sale or rent, the Developer shall provide affordable housing units in an amount equal to twenty percent (20%) of the total RUEs in the project. Affordable Housing Units developed on-site in fulfillment of this requirement are not included in the density calculation for the project.</t>
  </si>
  <si>
    <t>Net SF</t>
  </si>
  <si>
    <t>RUE Equivalent</t>
  </si>
  <si>
    <t>Residential Mitigation Rate</t>
  </si>
  <si>
    <t>SF net livable area</t>
  </si>
  <si>
    <t>MPD to Provide</t>
  </si>
  <si>
    <t>EQUALING</t>
  </si>
  <si>
    <t>COMMERCIAL CALCULATION</t>
  </si>
  <si>
    <t>Commercial Development. The Developer shall be required to mitigate 20 percent of the employees generated. For projects with a commercial component, the minimum affordable housing requirements shall be determined according to the following formulas:</t>
  </si>
  <si>
    <t>Full-Time Equivalents (1,560 hours) per 1,000 New Leaseable SF</t>
  </si>
  <si>
    <t>Restaurant/ Bar</t>
  </si>
  <si>
    <t>Education</t>
  </si>
  <si>
    <t>Finance/ Booking</t>
  </si>
  <si>
    <t>Medical Professional</t>
  </si>
  <si>
    <t>Other Professional Services</t>
  </si>
  <si>
    <t>Personal Services</t>
  </si>
  <si>
    <t>Real Estate/ Property Management</t>
  </si>
  <si>
    <t>Commercial/ Retail</t>
  </si>
  <si>
    <t>Recreation/ Amusements</t>
  </si>
  <si>
    <t>Utilities</t>
  </si>
  <si>
    <t>Lodging/ Hotels</t>
  </si>
  <si>
    <t>Condominium Hotel</t>
  </si>
  <si>
    <t>Overal/ General*</t>
  </si>
  <si>
    <t>*The Overall/ General Type of Use shall apply to any use not listed in the Employee Generation Table if an Independent Calculation is not performed.</t>
  </si>
  <si>
    <t>Greater of lodging/ hotel calculation or residential mitigation rate</t>
  </si>
  <si>
    <t>Type of Use</t>
  </si>
  <si>
    <t>SF</t>
  </si>
  <si>
    <t>FTEs</t>
  </si>
  <si>
    <t>Mitigation Rate</t>
  </si>
  <si>
    <t>Workers per Household</t>
  </si>
  <si>
    <t>Total</t>
  </si>
  <si>
    <t>**APPLICANT TO ONLY EDIT CELLS IN BLUE**</t>
  </si>
  <si>
    <t>MPD to Provide*</t>
  </si>
  <si>
    <t>*This is not the total.  Please refer to the Intro tab for overall total</t>
  </si>
  <si>
    <t>Date</t>
  </si>
  <si>
    <t>Applicant</t>
  </si>
  <si>
    <t>Project Name</t>
  </si>
  <si>
    <t>Project Location</t>
  </si>
  <si>
    <t>Entitlement Type</t>
  </si>
  <si>
    <t>MPD to Provide (TOTAL)</t>
  </si>
  <si>
    <t>Residential</t>
  </si>
  <si>
    <t>Commercial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</si>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</sst>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SF&quot;"/>
    <numFmt numFmtId="165" formatCode="#,##0\ &quot;rooms&quot;"/>
    <numFmt numFmtId="166" formatCode="#,##0.0\ &quot;FTE&quot;"/>
    <numFmt numFmtId="167" formatCode="0.0\ &quot;per room&quot;"/>
    <numFmt numFmtId="168" formatCode="#,##0.0\ &quot;households&quot;"/>
    <numFmt numFmtId="169" formatCode="#,##0.0\ &quot;AUE&quot;"/>
    <numFmt numFmtId="170" formatCode="#,##0.0\ &quot;RUE&quot;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2" xfId="0" applyBorder="1"/>
    <xf numFmtId="0" fontId="1" fillId="2" borderId="5" xfId="0" applyFont="1" applyFill="1" applyBorder="1"/>
    <xf numFmtId="0" fontId="0" fillId="0" borderId="10" xfId="0" applyBorder="1"/>
    <xf numFmtId="0" fontId="1" fillId="2" borderId="8" xfId="0" applyFont="1" applyFill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8" fontId="0" fillId="0" borderId="9" xfId="0" applyNumberFormat="1" applyBorder="1" applyAlignment="1">
      <alignment horizontal="center"/>
    </xf>
    <xf numFmtId="169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167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wrapText="1"/>
    </xf>
    <xf numFmtId="164" fontId="0" fillId="3" borderId="13" xfId="0" applyNumberFormat="1" applyFill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2" fillId="0" borderId="0" xfId="0" applyFont="1"/>
    <xf numFmtId="0" fontId="0" fillId="0" borderId="23" xfId="0" applyBorder="1"/>
    <xf numFmtId="0" fontId="0" fillId="0" borderId="25" xfId="0" applyBorder="1"/>
    <xf numFmtId="164" fontId="0" fillId="3" borderId="14" xfId="0" applyNumberFormat="1" applyFill="1" applyBorder="1"/>
    <xf numFmtId="164" fontId="0" fillId="0" borderId="11" xfId="0" applyNumberFormat="1" applyBorder="1"/>
    <xf numFmtId="0" fontId="0" fillId="0" borderId="28" xfId="0" applyBorder="1"/>
    <xf numFmtId="0" fontId="0" fillId="0" borderId="29" xfId="0" applyBorder="1"/>
    <xf numFmtId="0" fontId="0" fillId="0" borderId="31" xfId="0" applyBorder="1"/>
    <xf numFmtId="169" fontId="0" fillId="0" borderId="27" xfId="0" applyNumberFormat="1" applyBorder="1"/>
    <xf numFmtId="169" fontId="0" fillId="0" borderId="2" xfId="0" applyNumberFormat="1" applyBorder="1" applyAlignment="1">
      <alignment horizontal="center"/>
    </xf>
    <xf numFmtId="170" fontId="0" fillId="0" borderId="27" xfId="0" applyNumberFormat="1" applyBorder="1"/>
    <xf numFmtId="164" fontId="0" fillId="0" borderId="24" xfId="0" applyNumberFormat="1" applyBorder="1" applyAlignment="1">
      <alignment horizontal="center"/>
    </xf>
    <xf numFmtId="169" fontId="0" fillId="0" borderId="16" xfId="0" applyNumberFormat="1" applyBorder="1" applyAlignment="1">
      <alignment horizontal="center"/>
    </xf>
    <xf numFmtId="169" fontId="0" fillId="0" borderId="3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1" fillId="0" borderId="28" xfId="0" applyFont="1" applyBorder="1"/>
    <xf numFmtId="169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3" borderId="18" xfId="0" applyFill="1" applyBorder="1" applyAlignment="1">
      <alignment horizontal="left" wrapText="1"/>
    </xf>
    <xf numFmtId="0" fontId="0" fillId="3" borderId="26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14" fontId="0" fillId="3" borderId="30" xfId="0" applyNumberFormat="1" applyFill="1" applyBorder="1" applyAlignment="1">
      <alignment horizontal="left" wrapText="1"/>
    </xf>
    <xf numFmtId="14" fontId="0" fillId="3" borderId="24" xfId="0" applyNumberForma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0" xfId="0" applyFont="1"/>
    <xf numFmtId="0" fontId="5" fillId="0" borderId="0" xfId="0" applyFont="1" applyAlignment="1">
      <alignment wrapText="1"/>
    </xf>
    <xf numFmtId="0" fontId="2" fillId="0" borderId="0" xfId="0" applyFont="1"/>
    <xf numFmtId="0" fontId="5" fillId="0" borderId="1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5641-E6AD-42CD-B990-F85E0832C49F}">
  <dimension ref="A1:N15"/>
  <sheetViews>
    <sheetView tabSelected="1" workbookViewId="0">
      <selection sqref="A1:N1"/>
    </sheetView>
  </sheetViews>
  <sheetFormatPr defaultRowHeight="14.5" x14ac:dyDescent="0.35"/>
  <cols>
    <col min="1" max="1" width="14.7265625" customWidth="1"/>
    <col min="2" max="2" width="10.26953125" customWidth="1"/>
    <col min="3" max="3" width="11.7265625" customWidth="1"/>
  </cols>
  <sheetData>
    <row r="1" spans="1:14" ht="60.5" customHeight="1" x14ac:dyDescent="0.55000000000000004">
      <c r="A1" s="54" t="s">
        <v>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x14ac:dyDescent="0.35">
      <c r="A2" t="s">
        <v>0</v>
      </c>
      <c r="B2" t="s">
        <v>1</v>
      </c>
    </row>
    <row r="4" spans="1:14" ht="21" x14ac:dyDescent="0.5">
      <c r="A4" s="55" t="s">
        <v>35</v>
      </c>
      <c r="B4" s="55"/>
      <c r="C4" s="55"/>
      <c r="D4" s="55"/>
      <c r="E4" s="55"/>
      <c r="F4" s="55"/>
      <c r="G4" s="55"/>
    </row>
    <row r="5" spans="1:14" ht="15" thickBot="1" x14ac:dyDescent="0.4"/>
    <row r="6" spans="1:14" x14ac:dyDescent="0.35">
      <c r="A6" s="33" t="s">
        <v>38</v>
      </c>
      <c r="B6" s="56"/>
      <c r="C6" s="56"/>
      <c r="D6" s="56"/>
      <c r="E6" s="56"/>
      <c r="F6" s="56"/>
      <c r="G6" s="57"/>
    </row>
    <row r="7" spans="1:14" x14ac:dyDescent="0.35">
      <c r="A7" s="34" t="s">
        <v>39</v>
      </c>
      <c r="B7" s="50"/>
      <c r="C7" s="50"/>
      <c r="D7" s="50"/>
      <c r="E7" s="50"/>
      <c r="F7" s="50"/>
      <c r="G7" s="51"/>
    </row>
    <row r="8" spans="1:14" x14ac:dyDescent="0.35">
      <c r="A8" s="34" t="s">
        <v>40</v>
      </c>
      <c r="B8" s="50"/>
      <c r="C8" s="50"/>
      <c r="D8" s="50"/>
      <c r="E8" s="50"/>
      <c r="F8" s="50"/>
      <c r="G8" s="51"/>
    </row>
    <row r="9" spans="1:14" x14ac:dyDescent="0.35">
      <c r="A9" s="34" t="s">
        <v>41</v>
      </c>
      <c r="B9" s="50"/>
      <c r="C9" s="50"/>
      <c r="D9" s="50"/>
      <c r="E9" s="50"/>
      <c r="F9" s="50"/>
      <c r="G9" s="51"/>
    </row>
    <row r="10" spans="1:14" ht="15" thickBot="1" x14ac:dyDescent="0.4">
      <c r="A10" s="32" t="s">
        <v>42</v>
      </c>
      <c r="B10" s="52"/>
      <c r="C10" s="52"/>
      <c r="D10" s="52"/>
      <c r="E10" s="52"/>
      <c r="F10" s="52"/>
      <c r="G10" s="53"/>
    </row>
    <row r="11" spans="1:14" ht="15" thickBot="1" x14ac:dyDescent="0.4"/>
    <row r="12" spans="1:14" ht="21.5" thickBot="1" x14ac:dyDescent="0.55000000000000004">
      <c r="A12" s="47" t="s">
        <v>43</v>
      </c>
      <c r="B12" s="48"/>
      <c r="C12" s="48"/>
      <c r="D12" s="49"/>
    </row>
    <row r="13" spans="1:14" x14ac:dyDescent="0.35">
      <c r="A13" s="33" t="s">
        <v>44</v>
      </c>
      <c r="B13" s="39">
        <f>'Residential Calcuation'!A12</f>
        <v>0</v>
      </c>
      <c r="C13" s="24" t="s">
        <v>10</v>
      </c>
      <c r="D13" s="38">
        <f>'Residential Calcuation'!C12</f>
        <v>0</v>
      </c>
    </row>
    <row r="14" spans="1:14" x14ac:dyDescent="0.35">
      <c r="A14" s="34" t="s">
        <v>45</v>
      </c>
      <c r="B14" s="40">
        <f>'Commercial Calculation'!B26</f>
        <v>0</v>
      </c>
      <c r="C14" s="41" t="s">
        <v>10</v>
      </c>
      <c r="D14" s="42">
        <f>'Commercial Calculation'!D26</f>
        <v>0</v>
      </c>
    </row>
    <row r="15" spans="1:14" ht="15" thickBot="1" x14ac:dyDescent="0.4">
      <c r="A15" s="43" t="s">
        <v>46</v>
      </c>
      <c r="B15" s="44">
        <f>SUM(B13:B14)</f>
        <v>0</v>
      </c>
      <c r="C15" s="45" t="s">
        <v>10</v>
      </c>
      <c r="D15" s="46">
        <f>SUM(D13:D14)</f>
        <v>0</v>
      </c>
    </row>
  </sheetData>
  <mergeCells count="8">
    <mergeCell ref="A12:D12"/>
    <mergeCell ref="B9:G9"/>
    <mergeCell ref="B10:G10"/>
    <mergeCell ref="A1:N1"/>
    <mergeCell ref="A4:G4"/>
    <mergeCell ref="B6:G6"/>
    <mergeCell ref="B7:G7"/>
    <mergeCell ref="B8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3B73-EF3B-449B-878F-A0E617EB75AC}">
  <dimension ref="A1:G13"/>
  <sheetViews>
    <sheetView workbookViewId="0">
      <selection activeCell="B6" sqref="B6"/>
    </sheetView>
  </sheetViews>
  <sheetFormatPr defaultRowHeight="14.5" x14ac:dyDescent="0.35"/>
  <cols>
    <col min="1" max="1" width="23.7265625" customWidth="1"/>
    <col min="2" max="2" width="11.26953125" bestFit="1" customWidth="1"/>
  </cols>
  <sheetData>
    <row r="1" spans="1:7" ht="21" x14ac:dyDescent="0.5">
      <c r="A1" s="59" t="s">
        <v>3</v>
      </c>
      <c r="B1" s="59"/>
      <c r="C1" s="59"/>
      <c r="D1" s="59"/>
      <c r="E1" s="59"/>
      <c r="F1" s="59"/>
      <c r="G1" s="59"/>
    </row>
    <row r="2" spans="1:7" ht="60" customHeight="1" x14ac:dyDescent="0.35">
      <c r="A2" s="60" t="s">
        <v>4</v>
      </c>
      <c r="B2" s="60"/>
      <c r="C2" s="60"/>
      <c r="D2" s="60"/>
      <c r="E2" s="60"/>
      <c r="F2" s="60"/>
      <c r="G2" s="60"/>
    </row>
    <row r="3" spans="1:7" ht="21" customHeight="1" x14ac:dyDescent="0.5">
      <c r="A3" s="55" t="s">
        <v>35</v>
      </c>
      <c r="B3" s="55"/>
      <c r="C3" s="55"/>
      <c r="D3" s="55"/>
      <c r="E3" s="55"/>
      <c r="F3" s="55"/>
      <c r="G3" s="55"/>
    </row>
    <row r="5" spans="1:7" ht="15" thickBot="1" x14ac:dyDescent="0.4"/>
    <row r="6" spans="1:7" x14ac:dyDescent="0.35">
      <c r="A6" s="28" t="s">
        <v>5</v>
      </c>
      <c r="B6" s="30">
        <v>0</v>
      </c>
    </row>
    <row r="7" spans="1:7" x14ac:dyDescent="0.35">
      <c r="A7" s="29" t="s">
        <v>6</v>
      </c>
      <c r="B7" s="37">
        <f>ROUND(($B$6/2000),1)</f>
        <v>0</v>
      </c>
    </row>
    <row r="8" spans="1:7" x14ac:dyDescent="0.35">
      <c r="A8" s="29" t="s">
        <v>7</v>
      </c>
      <c r="B8" s="35">
        <f>ROUND(($B$7*0.2),1)</f>
        <v>0</v>
      </c>
      <c r="C8" s="1"/>
    </row>
    <row r="9" spans="1:7" ht="15" thickBot="1" x14ac:dyDescent="0.4">
      <c r="A9" s="5" t="s">
        <v>8</v>
      </c>
      <c r="B9" s="31">
        <f>ROUND(($B$8*900),0)</f>
        <v>0</v>
      </c>
    </row>
    <row r="10" spans="1:7" ht="15" thickBot="1" x14ac:dyDescent="0.4"/>
    <row r="11" spans="1:7" ht="21.5" thickBot="1" x14ac:dyDescent="0.55000000000000004">
      <c r="A11" s="47" t="s">
        <v>9</v>
      </c>
      <c r="B11" s="48"/>
      <c r="C11" s="49"/>
    </row>
    <row r="12" spans="1:7" ht="15" thickBot="1" x14ac:dyDescent="0.4">
      <c r="A12" s="36">
        <f>$B$8</f>
        <v>0</v>
      </c>
      <c r="B12" s="3" t="s">
        <v>10</v>
      </c>
      <c r="C12" s="4">
        <f>$B$9</f>
        <v>0</v>
      </c>
    </row>
    <row r="13" spans="1:7" ht="32" customHeight="1" x14ac:dyDescent="0.35">
      <c r="A13" s="58" t="s">
        <v>37</v>
      </c>
      <c r="B13" s="58"/>
      <c r="C13" s="58"/>
    </row>
  </sheetData>
  <mergeCells count="5">
    <mergeCell ref="A11:C11"/>
    <mergeCell ref="A13:C13"/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EAE60-9230-4AEC-BD12-56B8A0E3C591}">
  <dimension ref="A1:L27"/>
  <sheetViews>
    <sheetView topLeftCell="A18" zoomScaleNormal="100" workbookViewId="0">
      <selection activeCell="C16" sqref="C16"/>
    </sheetView>
  </sheetViews>
  <sheetFormatPr defaultRowHeight="14.5" x14ac:dyDescent="0.35"/>
  <cols>
    <col min="1" max="1" width="23.7265625" customWidth="1"/>
    <col min="2" max="2" width="18" customWidth="1"/>
    <col min="3" max="3" width="9.6328125" bestFit="1" customWidth="1"/>
    <col min="4" max="4" width="20.1796875" bestFit="1" customWidth="1"/>
  </cols>
  <sheetData>
    <row r="1" spans="1:12" ht="18.5" x14ac:dyDescent="0.45">
      <c r="A1" s="61" t="s">
        <v>11</v>
      </c>
      <c r="B1" s="61"/>
      <c r="C1" s="61"/>
      <c r="D1" s="61"/>
      <c r="E1" s="61"/>
      <c r="F1" s="61"/>
      <c r="G1" s="61"/>
      <c r="H1" s="27"/>
      <c r="I1" s="27"/>
      <c r="J1" s="27"/>
      <c r="K1" s="27"/>
      <c r="L1" s="27"/>
    </row>
    <row r="2" spans="1:12" ht="45" customHeight="1" x14ac:dyDescent="0.35">
      <c r="A2" s="60" t="s">
        <v>12</v>
      </c>
      <c r="B2" s="60"/>
      <c r="C2" s="60"/>
      <c r="D2" s="60"/>
      <c r="E2" s="60"/>
      <c r="F2" s="60"/>
      <c r="G2" s="60"/>
      <c r="H2" s="2"/>
      <c r="I2" s="2"/>
      <c r="J2" s="2"/>
      <c r="K2" s="2"/>
      <c r="L2" s="2"/>
    </row>
    <row r="3" spans="1:12" ht="45" customHeight="1" x14ac:dyDescent="0.5">
      <c r="A3" s="55" t="s">
        <v>35</v>
      </c>
      <c r="B3" s="55"/>
      <c r="C3" s="55"/>
      <c r="D3" s="55"/>
      <c r="E3" s="55"/>
      <c r="F3" s="55"/>
      <c r="G3" s="55"/>
      <c r="H3" s="2"/>
      <c r="I3" s="2"/>
      <c r="J3" s="2"/>
      <c r="K3" s="2"/>
      <c r="L3" s="2"/>
    </row>
    <row r="4" spans="1:12" ht="15" thickBot="1" x14ac:dyDescent="0.4"/>
    <row r="5" spans="1:12" ht="58.5" thickBot="1" x14ac:dyDescent="0.4">
      <c r="A5" s="6" t="s">
        <v>29</v>
      </c>
      <c r="B5" s="17" t="s">
        <v>13</v>
      </c>
      <c r="C5" s="14" t="s">
        <v>30</v>
      </c>
      <c r="D5" s="8" t="s">
        <v>31</v>
      </c>
    </row>
    <row r="6" spans="1:12" x14ac:dyDescent="0.35">
      <c r="A6" s="23" t="s">
        <v>14</v>
      </c>
      <c r="B6" s="24">
        <v>6.5</v>
      </c>
      <c r="C6" s="25">
        <v>0</v>
      </c>
      <c r="D6" s="26">
        <f>($C$6/1000)*$B$6</f>
        <v>0</v>
      </c>
    </row>
    <row r="7" spans="1:12" x14ac:dyDescent="0.35">
      <c r="A7" s="7" t="s">
        <v>15</v>
      </c>
      <c r="B7" s="16">
        <v>2.2999999999999998</v>
      </c>
      <c r="C7" s="20">
        <v>0</v>
      </c>
      <c r="D7" s="9">
        <f>($C$7/1000)*$B$7</f>
        <v>0</v>
      </c>
    </row>
    <row r="8" spans="1:12" x14ac:dyDescent="0.35">
      <c r="A8" s="7" t="s">
        <v>16</v>
      </c>
      <c r="B8" s="16">
        <v>3.3</v>
      </c>
      <c r="C8" s="21">
        <v>0</v>
      </c>
      <c r="D8" s="9">
        <f>($C$8/1000)*$B$8</f>
        <v>0</v>
      </c>
    </row>
    <row r="9" spans="1:12" x14ac:dyDescent="0.35">
      <c r="A9" s="7" t="s">
        <v>17</v>
      </c>
      <c r="B9" s="16">
        <v>2.9</v>
      </c>
      <c r="C9" s="20">
        <v>0</v>
      </c>
      <c r="D9" s="9">
        <f>($C$9/1000)*$B$9</f>
        <v>0</v>
      </c>
    </row>
    <row r="10" spans="1:12" x14ac:dyDescent="0.35">
      <c r="A10" s="7" t="s">
        <v>18</v>
      </c>
      <c r="B10" s="16">
        <v>3.7</v>
      </c>
      <c r="C10" s="20">
        <v>0</v>
      </c>
      <c r="D10" s="9">
        <f>($C$10/1000)*$B$10</f>
        <v>0</v>
      </c>
    </row>
    <row r="11" spans="1:12" x14ac:dyDescent="0.35">
      <c r="A11" s="7" t="s">
        <v>19</v>
      </c>
      <c r="B11" s="16">
        <v>1.3</v>
      </c>
      <c r="C11" s="20">
        <v>0</v>
      </c>
      <c r="D11" s="9">
        <f>($C$11/1000)*$B$11</f>
        <v>0</v>
      </c>
    </row>
    <row r="12" spans="1:12" x14ac:dyDescent="0.35">
      <c r="A12" s="7" t="s">
        <v>20</v>
      </c>
      <c r="B12" s="16">
        <v>5.9</v>
      </c>
      <c r="C12" s="20">
        <v>0</v>
      </c>
      <c r="D12" s="9">
        <f>($C$12/1000)*$B$12</f>
        <v>0</v>
      </c>
    </row>
    <row r="13" spans="1:12" x14ac:dyDescent="0.35">
      <c r="A13" s="7" t="s">
        <v>21</v>
      </c>
      <c r="B13" s="16">
        <v>3.3</v>
      </c>
      <c r="C13" s="20">
        <v>0</v>
      </c>
      <c r="D13" s="9">
        <f>($C$13/1000)*$B$13</f>
        <v>0</v>
      </c>
    </row>
    <row r="14" spans="1:12" x14ac:dyDescent="0.35">
      <c r="A14" s="7" t="s">
        <v>22</v>
      </c>
      <c r="B14" s="16">
        <v>5.3</v>
      </c>
      <c r="C14" s="20">
        <v>0</v>
      </c>
      <c r="D14" s="9">
        <f>($C$14/1000)*$B$14</f>
        <v>0</v>
      </c>
    </row>
    <row r="15" spans="1:12" x14ac:dyDescent="0.35">
      <c r="A15" s="7" t="s">
        <v>23</v>
      </c>
      <c r="B15" s="16">
        <v>2.9</v>
      </c>
      <c r="C15" s="20">
        <v>0</v>
      </c>
      <c r="D15" s="9">
        <f>($C$15/1000)*$B$15</f>
        <v>0</v>
      </c>
    </row>
    <row r="16" spans="1:12" x14ac:dyDescent="0.35">
      <c r="A16" s="7" t="s">
        <v>24</v>
      </c>
      <c r="B16" s="18">
        <v>0.6</v>
      </c>
      <c r="C16" s="22">
        <v>0</v>
      </c>
      <c r="D16" s="9">
        <f>$C$16*$B$16</f>
        <v>0</v>
      </c>
    </row>
    <row r="17" spans="1:7" ht="58" x14ac:dyDescent="0.35">
      <c r="A17" s="7" t="s">
        <v>25</v>
      </c>
      <c r="B17" s="19" t="s">
        <v>28</v>
      </c>
      <c r="C17" s="15"/>
      <c r="D17" s="10"/>
    </row>
    <row r="18" spans="1:7" ht="94" customHeight="1" x14ac:dyDescent="0.35">
      <c r="A18" s="7" t="s">
        <v>26</v>
      </c>
      <c r="B18" s="16">
        <v>4.4000000000000004</v>
      </c>
      <c r="C18" s="20">
        <v>0</v>
      </c>
      <c r="D18" s="9">
        <f>($C$18/1000)*$B$18</f>
        <v>0</v>
      </c>
      <c r="E18" s="60" t="s">
        <v>27</v>
      </c>
      <c r="F18" s="60"/>
      <c r="G18" s="60"/>
    </row>
    <row r="19" spans="1:7" x14ac:dyDescent="0.35">
      <c r="A19" s="63" t="s">
        <v>34</v>
      </c>
      <c r="B19" s="64"/>
      <c r="C19" s="65"/>
      <c r="D19" s="9">
        <f>ROUND(SUM(D6:D18),1)</f>
        <v>0</v>
      </c>
    </row>
    <row r="20" spans="1:7" x14ac:dyDescent="0.35">
      <c r="A20" s="66" t="s">
        <v>32</v>
      </c>
      <c r="B20" s="67"/>
      <c r="C20" s="68"/>
      <c r="D20" s="11">
        <f>ROUND(($D$19*0.2),1)</f>
        <v>0</v>
      </c>
    </row>
    <row r="21" spans="1:7" x14ac:dyDescent="0.35">
      <c r="A21" s="63" t="s">
        <v>33</v>
      </c>
      <c r="B21" s="64"/>
      <c r="C21" s="65"/>
      <c r="D21" s="12">
        <f>ROUND(($D$20/1.5),1)</f>
        <v>0</v>
      </c>
    </row>
    <row r="22" spans="1:7" ht="15" thickBot="1" x14ac:dyDescent="0.4">
      <c r="A22" s="69" t="s">
        <v>8</v>
      </c>
      <c r="B22" s="70"/>
      <c r="C22" s="71"/>
      <c r="D22" s="13">
        <f>ROUND(($D$21*900),0)</f>
        <v>0</v>
      </c>
    </row>
    <row r="24" spans="1:7" ht="15" thickBot="1" x14ac:dyDescent="0.4"/>
    <row r="25" spans="1:7" ht="21.5" thickBot="1" x14ac:dyDescent="0.55000000000000004">
      <c r="B25" s="47" t="s">
        <v>36</v>
      </c>
      <c r="C25" s="48"/>
      <c r="D25" s="49"/>
    </row>
    <row r="26" spans="1:7" ht="15" thickBot="1" x14ac:dyDescent="0.4">
      <c r="B26" s="36">
        <f>$D$21</f>
        <v>0</v>
      </c>
      <c r="C26" s="3" t="s">
        <v>10</v>
      </c>
      <c r="D26" s="4">
        <f>$D$22</f>
        <v>0</v>
      </c>
    </row>
    <row r="27" spans="1:7" ht="28.5" customHeight="1" x14ac:dyDescent="0.35">
      <c r="B27" s="62" t="s">
        <v>37</v>
      </c>
      <c r="C27" s="62"/>
      <c r="D27" s="62"/>
    </row>
  </sheetData>
  <mergeCells count="10">
    <mergeCell ref="A3:G3"/>
    <mergeCell ref="E18:G18"/>
    <mergeCell ref="A2:G2"/>
    <mergeCell ref="A1:G1"/>
    <mergeCell ref="B27:D27"/>
    <mergeCell ref="B25:D25"/>
    <mergeCell ref="A19:C19"/>
    <mergeCell ref="A20:C20"/>
    <mergeCell ref="A21:C21"/>
    <mergeCell ref="A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Residential Calcuation</vt:lpstr>
      <vt:lpstr>Commercial Calculation</vt:lpstr>
    </vt:vector>
  </TitlesOfParts>
  <Company>Park City Municipal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Wineman</dc:creator>
  <cp:lastModifiedBy>Sara Wineman</cp:lastModifiedBy>
  <dcterms:created xsi:type="dcterms:W3CDTF">2025-08-13T18:22:54Z</dcterms:created>
  <dcterms:modified xsi:type="dcterms:W3CDTF">2025-12-16T17:10:36Z</dcterms:modified>
</cp:coreProperties>
</file>